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(вик) за І кв. 2013" sheetId="1" r:id="rId1"/>
  </sheets>
  <definedNames>
    <definedName name="_xlnm.Print_Titles" localSheetId="0">'Лист(вик) за І кв. 2013'!$10:$11</definedName>
  </definedNames>
  <calcPr fullCalcOnLoad="1"/>
</workbook>
</file>

<file path=xl/sharedStrings.xml><?xml version="1.0" encoding="utf-8"?>
<sst xmlns="http://schemas.openxmlformats.org/spreadsheetml/2006/main" count="130" uniqueCount="128">
  <si>
    <t>Код</t>
  </si>
  <si>
    <t>Назва</t>
  </si>
  <si>
    <t>Відхилення</t>
  </si>
  <si>
    <t>% виконання</t>
  </si>
  <si>
    <t xml:space="preserve"> 10000000</t>
  </si>
  <si>
    <t xml:space="preserve">  11000000</t>
  </si>
  <si>
    <t xml:space="preserve">    11010000</t>
  </si>
  <si>
    <t xml:space="preserve">      11010100</t>
  </si>
  <si>
    <t xml:space="preserve">      11010200</t>
  </si>
  <si>
    <t xml:space="preserve">      11010400</t>
  </si>
  <si>
    <t xml:space="preserve">    11020000</t>
  </si>
  <si>
    <t xml:space="preserve">      11020200</t>
  </si>
  <si>
    <t xml:space="preserve">  13000000</t>
  </si>
  <si>
    <t xml:space="preserve">    13010000</t>
  </si>
  <si>
    <t xml:space="preserve">      13010200</t>
  </si>
  <si>
    <t xml:space="preserve">    13030000</t>
  </si>
  <si>
    <t xml:space="preserve">      13030200</t>
  </si>
  <si>
    <t xml:space="preserve">    13050000</t>
  </si>
  <si>
    <t xml:space="preserve">      13050100</t>
  </si>
  <si>
    <t xml:space="preserve">      13050200</t>
  </si>
  <si>
    <t xml:space="preserve">      13050300</t>
  </si>
  <si>
    <t xml:space="preserve">      13050500</t>
  </si>
  <si>
    <t xml:space="preserve">    16010000</t>
  </si>
  <si>
    <t xml:space="preserve">      16010200</t>
  </si>
  <si>
    <t xml:space="preserve"> 20000000</t>
  </si>
  <si>
    <t xml:space="preserve">  21000000</t>
  </si>
  <si>
    <t xml:space="preserve">    21010000</t>
  </si>
  <si>
    <t xml:space="preserve">      21010300</t>
  </si>
  <si>
    <t xml:space="preserve">    21080000</t>
  </si>
  <si>
    <t xml:space="preserve">      21081100</t>
  </si>
  <si>
    <t xml:space="preserve">  22000000</t>
  </si>
  <si>
    <t xml:space="preserve">      22080400</t>
  </si>
  <si>
    <t xml:space="preserve">    22090000</t>
  </si>
  <si>
    <t xml:space="preserve">      22090100</t>
  </si>
  <si>
    <t xml:space="preserve">      22090400</t>
  </si>
  <si>
    <t xml:space="preserve">  24000000</t>
  </si>
  <si>
    <t xml:space="preserve">    24060000</t>
  </si>
  <si>
    <t xml:space="preserve">      24060300</t>
  </si>
  <si>
    <t xml:space="preserve"> 40000000</t>
  </si>
  <si>
    <t xml:space="preserve">  41000000</t>
  </si>
  <si>
    <t xml:space="preserve">    41030000</t>
  </si>
  <si>
    <t xml:space="preserve">      41030600</t>
  </si>
  <si>
    <t xml:space="preserve">      41030800</t>
  </si>
  <si>
    <t xml:space="preserve">      41030900</t>
  </si>
  <si>
    <t xml:space="preserve">      41031000</t>
  </si>
  <si>
    <t xml:space="preserve">      41035000</t>
  </si>
  <si>
    <t xml:space="preserve">      41035800</t>
  </si>
  <si>
    <t xml:space="preserve">     1. Доходи бюджету м.Нетішин </t>
  </si>
  <si>
    <t>Доходи від операцій з капіталом</t>
  </si>
  <si>
    <t>Надходження від продажу основного капіталу</t>
  </si>
  <si>
    <t>Разом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</si>
  <si>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</si>
  <si>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</si>
  <si>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</si>
  <si>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 твердого та рідкого пічного побутового палива і скрапленого газу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</si>
  <si>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</si>
  <si>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</si>
  <si>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 xml:space="preserve">Збори та плата за спеціальне використання природних ресурсів </t>
  </si>
  <si>
    <t>Плата за користування надрами для видобування користних копалин місцевого значення</t>
  </si>
  <si>
    <t xml:space="preserve">Реєстраційний збір за проведення державної реєстрації юридичних осіб та фізичних осіб - підприємців 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</si>
  <si>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</si>
  <si>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</si>
  <si>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</si>
  <si>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</si>
  <si>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</si>
  <si>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</si>
  <si>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</si>
  <si>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фізичними особами</t>
  </si>
  <si>
    <t>Місцеві податки і збори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</si>
  <si>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</si>
  <si>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</si>
  <si>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</si>
  <si>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</si>
  <si>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</si>
  <si>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</si>
  <si>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</si>
  <si>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Збір за спеціальне використання лісових ресурсів</t>
  </si>
  <si>
    <t>Окремі податки і збори, що зараховуються до місцевих бюджетів</t>
  </si>
  <si>
    <t>Інші податки та збори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</si>
  <si>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</si>
  <si>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</si>
  <si>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ліцензії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</si>
  <si>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</si>
  <si>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</si>
  <si>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</si>
  <si>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</si>
  <si>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</si>
  <si>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</si>
  <si>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</si>
  <si>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</si>
  <si>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</si>
  <si>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</si>
  <si>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нарховані до 1 січня 2011 року</t>
  </si>
  <si>
    <t>Комунальний податок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</si>
  <si>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</si>
  <si>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</si>
  <si>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</si>
  <si>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</si>
  <si>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об"єднань,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</si>
  <si>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</si>
  <si>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</si>
  <si>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</si>
  <si>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</si>
  <si>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</si>
  <si>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</si>
  <si>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</si>
  <si>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Офіційні трансферти</t>
  </si>
  <si>
    <t>Від органів державного управління</t>
  </si>
  <si>
    <t>Субвенції</t>
  </si>
  <si>
    <t xml:space="preserve">Інші субвенції </t>
  </si>
  <si>
    <t>Уточнений річний план</t>
  </si>
  <si>
    <t>Факт</t>
  </si>
  <si>
    <t xml:space="preserve"> Субвенція з державного бюджету місцевим бюджетам  на надання пільг з послуг зв"язку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 скрапленого газу на побутові потреби, твердого та рідкого пічного побутового палива 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</si>
  <si>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                                                              Звіт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</si>
  <si>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</si>
  <si>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</si>
  <si>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</si>
  <si>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фізичних осіб, що сплачується фізичними особами за результатами річного декларування </t>
  </si>
  <si>
    <t>про виконання загального фонду бюджету міста Нетішин за І квартал 2013 року</t>
  </si>
  <si>
    <t>Авансові внески з податку на прибуток підприємств та фінансових установ комунальної власності</t>
  </si>
  <si>
    <t>Інші додаткові дотації</t>
  </si>
  <si>
    <t xml:space="preserve">                                        рішенням виконавчого комітету </t>
  </si>
  <si>
    <t xml:space="preserve">   Всього</t>
  </si>
  <si>
    <t xml:space="preserve">      Всього доходів</t>
  </si>
  <si>
    <t xml:space="preserve">до рішення виконавчого </t>
  </si>
  <si>
    <t xml:space="preserve">комітету міської ради </t>
  </si>
  <si>
    <t xml:space="preserve">23.05.2013 № 149/2013 </t>
  </si>
  <si>
    <t>Додаток 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</si>
</sst>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D1" sqref="D1:F1"/>
    </sheetView>
  </sheetViews>
  <sheetFormatPr defaultColWidth="9.00390625" defaultRowHeight="12.75"/>
  <cols>
    <col min="1" max="1" width="9.375" style="0" customWidth="1"/>
    <col min="2" max="2" width="43.25390625" style="0" customWidth="1"/>
    <col min="3" max="3" width="13.375" style="0" customWidth="1"/>
    <col min="4" max="4" width="12.875" style="0" customWidth="1"/>
    <col min="5" max="5" width="13.00390625" style="0" customWidth="1"/>
    <col min="6" max="6" width="10.625" style="0" customWidth="1"/>
  </cols>
  <sheetData>
    <row r="1" spans="1:6" ht="16.5">
      <c r="A1" s="1"/>
      <c r="B1" s="1"/>
      <c r="D1" s="28" t="s">
        <v>127</v>
      </c>
      <c r="E1" s="28"/>
      <c r="F1" s="29"/>
    </row>
    <row r="2" spans="1:6" ht="16.5">
      <c r="A2" s="1"/>
      <c r="B2" s="1"/>
      <c r="C2" s="9" t="s">
        <v>121</v>
      </c>
      <c r="D2" s="30" t="s">
        <v>124</v>
      </c>
      <c r="E2" s="30"/>
      <c r="F2" s="30"/>
    </row>
    <row r="3" spans="1:6" ht="16.5">
      <c r="A3" s="1"/>
      <c r="B3" s="1"/>
      <c r="C3" s="9"/>
      <c r="D3" s="30" t="s">
        <v>125</v>
      </c>
      <c r="E3" s="30"/>
      <c r="F3" s="30"/>
    </row>
    <row r="4" spans="1:6" ht="16.5">
      <c r="A4" s="1"/>
      <c r="B4" s="1"/>
      <c r="C4" s="9"/>
      <c r="D4" s="30" t="s">
        <v>126</v>
      </c>
      <c r="E4" s="30"/>
      <c r="F4" s="30"/>
    </row>
    <row r="5" spans="1:6" ht="15.75">
      <c r="A5" s="1"/>
      <c r="B5" s="2" t="s">
        <v>113</v>
      </c>
      <c r="C5" s="2"/>
      <c r="D5" s="3"/>
      <c r="E5" s="3"/>
      <c r="F5" s="3"/>
    </row>
    <row r="6" spans="1:6" ht="15.75">
      <c r="A6" s="4" t="s">
        <v>118</v>
      </c>
      <c r="B6" s="4"/>
      <c r="C6" s="5"/>
      <c r="D6" s="5"/>
      <c r="E6" s="5"/>
      <c r="F6" s="5"/>
    </row>
    <row r="7" spans="1:6" ht="13.5" customHeight="1">
      <c r="A7" s="6"/>
      <c r="B7" s="4"/>
      <c r="C7" s="5"/>
      <c r="D7" s="5"/>
      <c r="E7" s="5"/>
      <c r="F7" s="5"/>
    </row>
    <row r="8" spans="1:6" ht="12.75">
      <c r="A8" s="7" t="s">
        <v>47</v>
      </c>
      <c r="B8" s="8"/>
      <c r="C8" s="8"/>
      <c r="D8" s="8"/>
      <c r="E8" s="8"/>
      <c r="F8" s="8"/>
    </row>
    <row r="9" spans="1:6" ht="12.75">
      <c r="A9" s="7"/>
      <c r="B9" s="8"/>
      <c r="C9" s="8"/>
      <c r="D9" s="8"/>
      <c r="E9" s="8"/>
      <c r="F9" s="8"/>
    </row>
    <row r="10" spans="1:6" ht="12.75">
      <c r="A10" s="13" t="s">
        <v>0</v>
      </c>
      <c r="B10" s="13" t="s">
        <v>1</v>
      </c>
      <c r="C10" s="24" t="s">
        <v>122</v>
      </c>
      <c r="D10" s="25"/>
      <c r="E10" s="26"/>
      <c r="F10" s="27"/>
    </row>
    <row r="11" spans="1:6" ht="33.75" customHeight="1">
      <c r="A11" s="13"/>
      <c r="B11" s="13"/>
      <c r="C11" s="14" t="s">
        <v>110</v>
      </c>
      <c r="D11" s="13" t="s">
        <v>111</v>
      </c>
      <c r="E11" s="13" t="s">
        <v>2</v>
      </c>
      <c r="F11" s="14" t="s">
        <v>3</v>
      </c>
    </row>
    <row r="12" spans="1:6" ht="12.75">
      <c r="A12" s="15" t="s">
        <v>4</v>
      </c>
      <c r="B12" s="16" t="s">
        <v>82</v>
      </c>
      <c r="C12" s="11">
        <f>C13+C22+C32+C35+C49</f>
        <v>93371401</v>
      </c>
      <c r="D12" s="11">
        <f>D13+D22+D32+D35+D49</f>
        <v>21809749.529999997</v>
      </c>
      <c r="E12" s="11">
        <f aca="true" t="shared" si="0" ref="E12:E72">D12-C12</f>
        <v>-71561651.47</v>
      </c>
      <c r="F12" s="11">
        <f aca="true" t="shared" si="1" ref="F12:F22">D12/C12*100</f>
        <v>23.358061779537824</v>
      </c>
    </row>
    <row r="13" spans="1:6" ht="27" customHeight="1">
      <c r="A13" s="15" t="s">
        <v>5</v>
      </c>
      <c r="B13" s="16" t="s">
        <v>83</v>
      </c>
      <c r="C13" s="11">
        <f>C14+C19</f>
        <v>86105900</v>
      </c>
      <c r="D13" s="11">
        <f>D14+D19</f>
        <v>20062635.77</v>
      </c>
      <c r="E13" s="11">
        <f t="shared" si="0"/>
        <v>-66043264.230000004</v>
      </c>
      <c r="F13" s="11">
        <f t="shared" si="1"/>
        <v>23.299954788231698</v>
      </c>
    </row>
    <row r="14" spans="1:6" ht="15.75" customHeight="1">
      <c r="A14" s="15" t="s">
        <v>6</v>
      </c>
      <c r="B14" s="12" t="s">
        <v>55</v>
      </c>
      <c r="C14" s="17">
        <f>SUM(C15:C18)</f>
        <v>85966000</v>
      </c>
      <c r="D14" s="17">
        <f>SUM(D15:D18)</f>
        <v>19815557.23</v>
      </c>
      <c r="E14" s="11">
        <f t="shared" si="0"/>
        <v>-66150442.769999996</v>
      </c>
      <c r="F14" s="11">
        <f t="shared" si="1"/>
        <v>23.05045858827909</v>
      </c>
    </row>
    <row r="15" spans="1:6" ht="39.75" customHeight="1">
      <c r="A15" s="15" t="s">
        <v>7</v>
      </c>
      <c r="B15" s="12" t="s">
        <v>114</v>
      </c>
      <c r="C15" s="11">
        <v>82893500</v>
      </c>
      <c r="D15" s="11">
        <v>19172170.89</v>
      </c>
      <c r="E15" s="11">
        <f t="shared" si="0"/>
        <v>-63721329.11</v>
      </c>
      <c r="F15" s="11">
        <f t="shared" si="1"/>
        <v>23.12867823170695</v>
      </c>
    </row>
    <row r="16" spans="1:6" ht="64.5" customHeight="1">
      <c r="A16" s="15" t="s">
        <v>8</v>
      </c>
      <c r="B16" s="12" t="s">
        <v>115</v>
      </c>
      <c r="C16" s="11">
        <v>2181400</v>
      </c>
      <c r="D16" s="11">
        <v>430207.8</v>
      </c>
      <c r="E16" s="11">
        <f t="shared" si="0"/>
        <v>-1751192.2</v>
      </c>
      <c r="F16" s="11">
        <f t="shared" si="1"/>
        <v>19.7216374805171</v>
      </c>
    </row>
    <row r="17" spans="1:6" ht="41.25" customHeight="1">
      <c r="A17" s="15" t="s">
        <v>9</v>
      </c>
      <c r="B17" s="12" t="s">
        <v>116</v>
      </c>
      <c r="C17" s="11">
        <v>14400</v>
      </c>
      <c r="D17" s="11">
        <v>49528.89</v>
      </c>
      <c r="E17" s="11">
        <f t="shared" si="0"/>
        <v>35128.89</v>
      </c>
      <c r="F17" s="11">
        <f t="shared" si="1"/>
        <v>343.950625</v>
      </c>
    </row>
    <row r="18" spans="1:6" ht="45.75" customHeight="1">
      <c r="A18" s="15">
        <v>11010500</v>
      </c>
      <c r="B18" s="12" t="s">
        <v>117</v>
      </c>
      <c r="C18" s="11">
        <v>876700</v>
      </c>
      <c r="D18" s="11">
        <v>163649.65</v>
      </c>
      <c r="E18" s="11">
        <f t="shared" si="0"/>
        <v>-713050.35</v>
      </c>
      <c r="F18" s="11">
        <f t="shared" si="1"/>
        <v>18.666550701494238</v>
      </c>
    </row>
    <row r="19" spans="1:6" ht="12.75" customHeight="1">
      <c r="A19" s="15" t="s">
        <v>10</v>
      </c>
      <c r="B19" s="16" t="s">
        <v>84</v>
      </c>
      <c r="C19" s="11">
        <f>C20+C21</f>
        <v>139900</v>
      </c>
      <c r="D19" s="11">
        <f>D20+D21</f>
        <v>247078.53999999998</v>
      </c>
      <c r="E19" s="11">
        <f t="shared" si="0"/>
        <v>107178.53999999998</v>
      </c>
      <c r="F19" s="11">
        <f t="shared" si="1"/>
        <v>176.61082201572552</v>
      </c>
    </row>
    <row r="20" spans="1:6" ht="28.5" customHeight="1">
      <c r="A20" s="15" t="s">
        <v>11</v>
      </c>
      <c r="B20" s="12" t="s">
        <v>56</v>
      </c>
      <c r="C20" s="11">
        <v>139900</v>
      </c>
      <c r="D20" s="11">
        <v>182544.62</v>
      </c>
      <c r="E20" s="11">
        <f t="shared" si="0"/>
        <v>42644.619999999995</v>
      </c>
      <c r="F20" s="11">
        <f t="shared" si="1"/>
        <v>130.48221586847748</v>
      </c>
    </row>
    <row r="21" spans="1:6" ht="27" customHeight="1">
      <c r="A21" s="15">
        <v>11023200</v>
      </c>
      <c r="B21" s="12" t="s">
        <v>119</v>
      </c>
      <c r="C21" s="11">
        <v>0</v>
      </c>
      <c r="D21" s="11">
        <v>64533.92</v>
      </c>
      <c r="E21" s="11">
        <f t="shared" si="0"/>
        <v>64533.92</v>
      </c>
      <c r="F21" s="11"/>
    </row>
    <row r="22" spans="1:6" ht="30" customHeight="1">
      <c r="A22" s="15" t="s">
        <v>12</v>
      </c>
      <c r="B22" s="12" t="s">
        <v>57</v>
      </c>
      <c r="C22" s="11">
        <f>C23+C25+C27</f>
        <v>7007554</v>
      </c>
      <c r="D22" s="11">
        <f>D23+D25+D27</f>
        <v>1674440.1600000001</v>
      </c>
      <c r="E22" s="11">
        <f t="shared" si="0"/>
        <v>-5333113.84</v>
      </c>
      <c r="F22" s="11">
        <f t="shared" si="1"/>
        <v>23.894787824681767</v>
      </c>
    </row>
    <row r="23" spans="1:6" ht="12.75" customHeight="1">
      <c r="A23" s="15" t="s">
        <v>13</v>
      </c>
      <c r="B23" s="16" t="s">
        <v>76</v>
      </c>
      <c r="C23" s="11">
        <f>C24</f>
        <v>0</v>
      </c>
      <c r="D23" s="11">
        <f>D24</f>
        <v>4894.57</v>
      </c>
      <c r="E23" s="11">
        <f t="shared" si="0"/>
        <v>4894.57</v>
      </c>
      <c r="F23" s="11"/>
    </row>
    <row r="24" spans="1:6" ht="54.75" customHeight="1">
      <c r="A24" s="15" t="s">
        <v>14</v>
      </c>
      <c r="B24" s="12" t="s">
        <v>85</v>
      </c>
      <c r="C24" s="11">
        <v>0</v>
      </c>
      <c r="D24" s="11">
        <v>4894.57</v>
      </c>
      <c r="E24" s="11">
        <f t="shared" si="0"/>
        <v>4894.57</v>
      </c>
      <c r="F24" s="11"/>
    </row>
    <row r="25" spans="1:6" ht="12.75" customHeight="1" hidden="1">
      <c r="A25" s="15" t="s">
        <v>15</v>
      </c>
      <c r="B25" s="16" t="s">
        <v>86</v>
      </c>
      <c r="C25" s="11">
        <f>C26</f>
        <v>0</v>
      </c>
      <c r="D25" s="11">
        <f>D26</f>
        <v>0</v>
      </c>
      <c r="E25" s="11">
        <f t="shared" si="0"/>
        <v>0</v>
      </c>
      <c r="F25" s="11" t="e">
        <f aca="true" t="shared" si="2" ref="F25:F31">D25/C25*100</f>
        <v>#DIV/0!</v>
      </c>
    </row>
    <row r="26" spans="1:6" ht="25.5" customHeight="1" hidden="1">
      <c r="A26" s="15" t="s">
        <v>16</v>
      </c>
      <c r="B26" s="12" t="s">
        <v>58</v>
      </c>
      <c r="C26" s="11">
        <v>0</v>
      </c>
      <c r="D26" s="11">
        <v>0</v>
      </c>
      <c r="E26" s="11">
        <f t="shared" si="0"/>
        <v>0</v>
      </c>
      <c r="F26" s="11" t="e">
        <f t="shared" si="2"/>
        <v>#DIV/0!</v>
      </c>
    </row>
    <row r="27" spans="1:6" ht="12.75" customHeight="1">
      <c r="A27" s="15" t="s">
        <v>17</v>
      </c>
      <c r="B27" s="16" t="s">
        <v>87</v>
      </c>
      <c r="C27" s="11">
        <f>SUM(C28:C31)</f>
        <v>7007554</v>
      </c>
      <c r="D27" s="11">
        <f>SUM(D28:D31)</f>
        <v>1669545.59</v>
      </c>
      <c r="E27" s="11">
        <f t="shared" si="0"/>
        <v>-5338008.41</v>
      </c>
      <c r="F27" s="11">
        <f t="shared" si="2"/>
        <v>23.824940771059346</v>
      </c>
    </row>
    <row r="28" spans="1:6" ht="12.75" customHeight="1">
      <c r="A28" s="15" t="s">
        <v>18</v>
      </c>
      <c r="B28" s="16" t="s">
        <v>88</v>
      </c>
      <c r="C28" s="11">
        <v>4333191</v>
      </c>
      <c r="D28" s="11">
        <v>1072623.46</v>
      </c>
      <c r="E28" s="11">
        <f t="shared" si="0"/>
        <v>-3260567.54</v>
      </c>
      <c r="F28" s="11">
        <f t="shared" si="2"/>
        <v>24.753662139517964</v>
      </c>
    </row>
    <row r="29" spans="1:6" ht="12.75" customHeight="1">
      <c r="A29" s="15" t="s">
        <v>19</v>
      </c>
      <c r="B29" s="16" t="s">
        <v>89</v>
      </c>
      <c r="C29" s="11">
        <v>1838168</v>
      </c>
      <c r="D29" s="11">
        <v>386397.03</v>
      </c>
      <c r="E29" s="11">
        <f t="shared" si="0"/>
        <v>-1451770.97</v>
      </c>
      <c r="F29" s="11">
        <f t="shared" si="2"/>
        <v>21.020767960273492</v>
      </c>
    </row>
    <row r="30" spans="1:6" ht="12.75" customHeight="1">
      <c r="A30" s="15" t="s">
        <v>20</v>
      </c>
      <c r="B30" s="16" t="s">
        <v>90</v>
      </c>
      <c r="C30" s="11">
        <v>37517</v>
      </c>
      <c r="D30" s="11">
        <v>2262.58</v>
      </c>
      <c r="E30" s="11">
        <f t="shared" si="0"/>
        <v>-35254.42</v>
      </c>
      <c r="F30" s="11">
        <f t="shared" si="2"/>
        <v>6.030812698243463</v>
      </c>
    </row>
    <row r="31" spans="1:6" ht="12.75" customHeight="1">
      <c r="A31" s="15" t="s">
        <v>21</v>
      </c>
      <c r="B31" s="16" t="s">
        <v>91</v>
      </c>
      <c r="C31" s="11">
        <v>798678</v>
      </c>
      <c r="D31" s="11">
        <v>208262.52</v>
      </c>
      <c r="E31" s="11">
        <f t="shared" si="0"/>
        <v>-590415.48</v>
      </c>
      <c r="F31" s="11">
        <f t="shared" si="2"/>
        <v>26.075905433729236</v>
      </c>
    </row>
    <row r="32" spans="1:6" ht="23.25" customHeight="1">
      <c r="A32" s="15">
        <v>16000000</v>
      </c>
      <c r="B32" s="16" t="s">
        <v>77</v>
      </c>
      <c r="C32" s="11">
        <f>C33</f>
        <v>0</v>
      </c>
      <c r="D32" s="11">
        <f>D33</f>
        <v>-14.92</v>
      </c>
      <c r="E32" s="11">
        <f t="shared" si="0"/>
        <v>-14.92</v>
      </c>
      <c r="F32" s="11"/>
    </row>
    <row r="33" spans="1:6" ht="12.75" customHeight="1">
      <c r="A33" s="18" t="s">
        <v>22</v>
      </c>
      <c r="B33" s="16" t="s">
        <v>92</v>
      </c>
      <c r="C33" s="11">
        <f>C34</f>
        <v>0</v>
      </c>
      <c r="D33" s="11">
        <f>D34</f>
        <v>-14.92</v>
      </c>
      <c r="E33" s="11">
        <f t="shared" si="0"/>
        <v>-14.92</v>
      </c>
      <c r="F33" s="11"/>
    </row>
    <row r="34" spans="1:6" ht="14.25" customHeight="1">
      <c r="A34" s="18" t="s">
        <v>23</v>
      </c>
      <c r="B34" s="16" t="s">
        <v>93</v>
      </c>
      <c r="C34" s="11">
        <v>0</v>
      </c>
      <c r="D34" s="11">
        <v>-14.92</v>
      </c>
      <c r="E34" s="11">
        <f t="shared" si="0"/>
        <v>-14.92</v>
      </c>
      <c r="F34" s="11"/>
    </row>
    <row r="35" spans="1:6" ht="14.25" customHeight="1">
      <c r="A35" s="19">
        <v>18000000</v>
      </c>
      <c r="B35" s="12" t="s">
        <v>68</v>
      </c>
      <c r="C35" s="11">
        <f>C36+C38+C41</f>
        <v>255847</v>
      </c>
      <c r="D35" s="11">
        <f>D36+D38+D41</f>
        <v>72236.11</v>
      </c>
      <c r="E35" s="11">
        <f t="shared" si="0"/>
        <v>-183610.89</v>
      </c>
      <c r="F35" s="11">
        <f>D35/C35*100</f>
        <v>28.234104757921724</v>
      </c>
    </row>
    <row r="36" spans="1:6" ht="14.25" customHeight="1" hidden="1">
      <c r="A36" s="19">
        <v>18020000</v>
      </c>
      <c r="B36" s="12" t="s">
        <v>69</v>
      </c>
      <c r="C36" s="11">
        <f>C37</f>
        <v>0</v>
      </c>
      <c r="D36" s="11">
        <f>D37</f>
        <v>0</v>
      </c>
      <c r="E36" s="11">
        <f t="shared" si="0"/>
        <v>0</v>
      </c>
      <c r="F36" s="11"/>
    </row>
    <row r="37" spans="1:6" ht="26.25" customHeight="1" hidden="1">
      <c r="A37" s="19">
        <v>18020100</v>
      </c>
      <c r="B37" s="12" t="s">
        <v>70</v>
      </c>
      <c r="C37" s="11">
        <v>0</v>
      </c>
      <c r="D37" s="11">
        <v>0</v>
      </c>
      <c r="E37" s="11">
        <f t="shared" si="0"/>
        <v>0</v>
      </c>
      <c r="F37" s="11"/>
    </row>
    <row r="38" spans="1:6" ht="14.25" customHeight="1">
      <c r="A38" s="19">
        <v>18030000</v>
      </c>
      <c r="B38" s="12" t="s">
        <v>71</v>
      </c>
      <c r="C38" s="11">
        <f>C39+C40</f>
        <v>3500</v>
      </c>
      <c r="D38" s="11">
        <f>D39+D40</f>
        <v>2651.13</v>
      </c>
      <c r="E38" s="11">
        <f t="shared" si="0"/>
        <v>-848.8699999999999</v>
      </c>
      <c r="F38" s="11">
        <f aca="true" t="shared" si="3" ref="F38:F43">D38/C38*100</f>
        <v>75.74657142857143</v>
      </c>
    </row>
    <row r="39" spans="1:6" ht="12.75" customHeight="1">
      <c r="A39" s="19">
        <v>18030100</v>
      </c>
      <c r="B39" s="12" t="s">
        <v>72</v>
      </c>
      <c r="C39" s="11">
        <v>2200</v>
      </c>
      <c r="D39" s="11">
        <v>1309.6</v>
      </c>
      <c r="E39" s="11">
        <f t="shared" si="0"/>
        <v>-890.4000000000001</v>
      </c>
      <c r="F39" s="11">
        <f t="shared" si="3"/>
        <v>59.52727272727273</v>
      </c>
    </row>
    <row r="40" spans="1:6" ht="14.25" customHeight="1">
      <c r="A40" s="19">
        <v>18030200</v>
      </c>
      <c r="B40" s="12" t="s">
        <v>73</v>
      </c>
      <c r="C40" s="11">
        <v>1300</v>
      </c>
      <c r="D40" s="11">
        <v>1341.53</v>
      </c>
      <c r="E40" s="11">
        <f t="shared" si="0"/>
        <v>41.52999999999997</v>
      </c>
      <c r="F40" s="11">
        <f t="shared" si="3"/>
        <v>103.19461538461539</v>
      </c>
    </row>
    <row r="41" spans="1:6" ht="28.5" customHeight="1">
      <c r="A41" s="19">
        <v>18040000</v>
      </c>
      <c r="B41" s="12" t="s">
        <v>60</v>
      </c>
      <c r="C41" s="11">
        <f>SUM(C42:C48)</f>
        <v>252347</v>
      </c>
      <c r="D41" s="11">
        <f>SUM(D42:D48)</f>
        <v>69584.98</v>
      </c>
      <c r="E41" s="11">
        <f t="shared" si="0"/>
        <v>-182762.02000000002</v>
      </c>
      <c r="F41" s="11">
        <f t="shared" si="3"/>
        <v>27.57511680344922</v>
      </c>
    </row>
    <row r="42" spans="1:6" ht="33.75" customHeight="1">
      <c r="A42" s="19">
        <v>18040100</v>
      </c>
      <c r="B42" s="12" t="s">
        <v>61</v>
      </c>
      <c r="C42" s="11">
        <v>110000</v>
      </c>
      <c r="D42" s="11">
        <v>25932.5</v>
      </c>
      <c r="E42" s="11">
        <f t="shared" si="0"/>
        <v>-84067.5</v>
      </c>
      <c r="F42" s="11">
        <f t="shared" si="3"/>
        <v>23.575</v>
      </c>
    </row>
    <row r="43" spans="1:6" ht="39" customHeight="1">
      <c r="A43" s="19">
        <v>18040200</v>
      </c>
      <c r="B43" s="12" t="s">
        <v>62</v>
      </c>
      <c r="C43" s="11">
        <v>75000</v>
      </c>
      <c r="D43" s="11">
        <v>16908.48</v>
      </c>
      <c r="E43" s="11">
        <f t="shared" si="0"/>
        <v>-58091.520000000004</v>
      </c>
      <c r="F43" s="11">
        <f t="shared" si="3"/>
        <v>22.544639999999998</v>
      </c>
    </row>
    <row r="44" spans="1:6" ht="39" customHeight="1">
      <c r="A44" s="19">
        <v>18040600</v>
      </c>
      <c r="B44" s="12" t="s">
        <v>63</v>
      </c>
      <c r="C44" s="11">
        <v>35000</v>
      </c>
      <c r="D44" s="11">
        <v>9996</v>
      </c>
      <c r="E44" s="11">
        <f t="shared" si="0"/>
        <v>-25004</v>
      </c>
      <c r="F44" s="11">
        <f>D44/C44*100</f>
        <v>28.560000000000002</v>
      </c>
    </row>
    <row r="45" spans="1:6" ht="37.5" customHeight="1">
      <c r="A45" s="19">
        <v>18040800</v>
      </c>
      <c r="B45" s="12" t="s">
        <v>64</v>
      </c>
      <c r="C45" s="11">
        <v>12000</v>
      </c>
      <c r="D45" s="11">
        <v>2180</v>
      </c>
      <c r="E45" s="11">
        <f t="shared" si="0"/>
        <v>-9820</v>
      </c>
      <c r="F45" s="11">
        <f>D45/C45*100</f>
        <v>18.166666666666668</v>
      </c>
    </row>
    <row r="46" spans="1:6" ht="28.5" customHeight="1">
      <c r="A46" s="19">
        <v>18040900</v>
      </c>
      <c r="B46" s="12" t="s">
        <v>65</v>
      </c>
      <c r="C46" s="11">
        <v>47</v>
      </c>
      <c r="D46" s="11">
        <v>120</v>
      </c>
      <c r="E46" s="11">
        <f t="shared" si="0"/>
        <v>73</v>
      </c>
      <c r="F46" s="11">
        <f>D46/C46*100</f>
        <v>255.31914893617022</v>
      </c>
    </row>
    <row r="47" spans="1:6" ht="32.25" customHeight="1">
      <c r="A47" s="19">
        <v>18041400</v>
      </c>
      <c r="B47" s="12" t="s">
        <v>66</v>
      </c>
      <c r="C47" s="11">
        <v>1900</v>
      </c>
      <c r="D47" s="11">
        <v>441</v>
      </c>
      <c r="E47" s="11">
        <f t="shared" si="0"/>
        <v>-1459</v>
      </c>
      <c r="F47" s="11">
        <f>D47/C47*100</f>
        <v>23.210526315789473</v>
      </c>
    </row>
    <row r="48" spans="1:6" ht="36" customHeight="1">
      <c r="A48" s="19">
        <v>18041800</v>
      </c>
      <c r="B48" s="12" t="s">
        <v>67</v>
      </c>
      <c r="C48" s="11">
        <v>18400</v>
      </c>
      <c r="D48" s="11">
        <v>14007</v>
      </c>
      <c r="E48" s="11">
        <f t="shared" si="0"/>
        <v>-4393</v>
      </c>
      <c r="F48" s="11">
        <f aca="true" t="shared" si="4" ref="F48:F65">D48/C48*100</f>
        <v>76.125</v>
      </c>
    </row>
    <row r="49" spans="1:6" ht="12.75">
      <c r="A49" s="19">
        <v>19000000</v>
      </c>
      <c r="B49" s="12" t="s">
        <v>78</v>
      </c>
      <c r="C49" s="11">
        <f>C50</f>
        <v>2100</v>
      </c>
      <c r="D49" s="11">
        <f>D50</f>
        <v>452.41</v>
      </c>
      <c r="E49" s="11">
        <f t="shared" si="0"/>
        <v>-1647.59</v>
      </c>
      <c r="F49" s="11">
        <f t="shared" si="4"/>
        <v>21.543333333333333</v>
      </c>
    </row>
    <row r="50" spans="1:6" ht="12.75">
      <c r="A50" s="15">
        <v>19040000</v>
      </c>
      <c r="B50" s="16" t="s">
        <v>94</v>
      </c>
      <c r="C50" s="11">
        <f>C51</f>
        <v>2100</v>
      </c>
      <c r="D50" s="11">
        <f>D51</f>
        <v>452.41</v>
      </c>
      <c r="E50" s="11">
        <f t="shared" si="0"/>
        <v>-1647.59</v>
      </c>
      <c r="F50" s="11">
        <f t="shared" si="4"/>
        <v>21.543333333333333</v>
      </c>
    </row>
    <row r="51" spans="1:6" ht="30" customHeight="1">
      <c r="A51" s="15">
        <v>19040100</v>
      </c>
      <c r="B51" s="16" t="s">
        <v>95</v>
      </c>
      <c r="C51" s="11">
        <v>2100</v>
      </c>
      <c r="D51" s="11">
        <v>452.41</v>
      </c>
      <c r="E51" s="11">
        <f t="shared" si="0"/>
        <v>-1647.59</v>
      </c>
      <c r="F51" s="11">
        <f t="shared" si="4"/>
        <v>21.543333333333333</v>
      </c>
    </row>
    <row r="52" spans="1:6" ht="18" customHeight="1">
      <c r="A52" s="15" t="s">
        <v>24</v>
      </c>
      <c r="B52" s="16" t="s">
        <v>96</v>
      </c>
      <c r="C52" s="11">
        <f>C53+C58+C66</f>
        <v>803900</v>
      </c>
      <c r="D52" s="11">
        <f>D53+D58+D66</f>
        <v>295105.67</v>
      </c>
      <c r="E52" s="11">
        <f t="shared" si="0"/>
        <v>-508794.33</v>
      </c>
      <c r="F52" s="11">
        <f t="shared" si="4"/>
        <v>36.709251150640625</v>
      </c>
    </row>
    <row r="53" spans="1:6" ht="16.5" customHeight="1">
      <c r="A53" s="15" t="s">
        <v>25</v>
      </c>
      <c r="B53" s="16" t="s">
        <v>97</v>
      </c>
      <c r="C53" s="11">
        <f>C54+C56</f>
        <v>82700</v>
      </c>
      <c r="D53" s="11">
        <f>D54+D56</f>
        <v>38192.65</v>
      </c>
      <c r="E53" s="11">
        <f t="shared" si="0"/>
        <v>-44507.35</v>
      </c>
      <c r="F53" s="11">
        <f t="shared" si="4"/>
        <v>46.18216444981862</v>
      </c>
    </row>
    <row r="54" spans="1:6" ht="81" customHeight="1">
      <c r="A54" s="15" t="s">
        <v>26</v>
      </c>
      <c r="B54" s="16" t="s">
        <v>98</v>
      </c>
      <c r="C54" s="11">
        <f>C55</f>
        <v>72900</v>
      </c>
      <c r="D54" s="11">
        <f>D55</f>
        <v>36172.33</v>
      </c>
      <c r="E54" s="11">
        <f t="shared" si="0"/>
        <v>-36727.67</v>
      </c>
      <c r="F54" s="11">
        <f t="shared" si="4"/>
        <v>49.61910836762689</v>
      </c>
    </row>
    <row r="55" spans="1:6" ht="42" customHeight="1">
      <c r="A55" s="15" t="s">
        <v>27</v>
      </c>
      <c r="B55" s="12" t="s">
        <v>74</v>
      </c>
      <c r="C55" s="11">
        <v>72900</v>
      </c>
      <c r="D55" s="11">
        <v>36172.33</v>
      </c>
      <c r="E55" s="11">
        <f t="shared" si="0"/>
        <v>-36727.67</v>
      </c>
      <c r="F55" s="11">
        <f t="shared" si="4"/>
        <v>49.61910836762689</v>
      </c>
    </row>
    <row r="56" spans="1:6" ht="12.75" customHeight="1">
      <c r="A56" s="15" t="s">
        <v>28</v>
      </c>
      <c r="B56" s="16" t="s">
        <v>99</v>
      </c>
      <c r="C56" s="11">
        <f>+C57</f>
        <v>9800</v>
      </c>
      <c r="D56" s="11">
        <f>+D57</f>
        <v>2020.32</v>
      </c>
      <c r="E56" s="11">
        <f t="shared" si="0"/>
        <v>-7779.68</v>
      </c>
      <c r="F56" s="11">
        <f t="shared" si="4"/>
        <v>20.615510204081634</v>
      </c>
    </row>
    <row r="57" spans="1:6" ht="12.75">
      <c r="A57" s="15" t="s">
        <v>29</v>
      </c>
      <c r="B57" s="16" t="s">
        <v>100</v>
      </c>
      <c r="C57" s="11">
        <v>9800</v>
      </c>
      <c r="D57" s="11">
        <v>2020.32</v>
      </c>
      <c r="E57" s="11">
        <f t="shared" si="0"/>
        <v>-7779.68</v>
      </c>
      <c r="F57" s="11">
        <f t="shared" si="4"/>
        <v>20.615510204081634</v>
      </c>
    </row>
    <row r="58" spans="1:6" ht="32.25" customHeight="1">
      <c r="A58" s="15" t="s">
        <v>30</v>
      </c>
      <c r="B58" s="16" t="s">
        <v>101</v>
      </c>
      <c r="C58" s="11">
        <f>C61+C63+C59</f>
        <v>721200</v>
      </c>
      <c r="D58" s="11">
        <f>D61+D63+D59</f>
        <v>221699.38</v>
      </c>
      <c r="E58" s="11">
        <f t="shared" si="0"/>
        <v>-499500.62</v>
      </c>
      <c r="F58" s="11">
        <f t="shared" si="4"/>
        <v>30.74034664448142</v>
      </c>
    </row>
    <row r="59" spans="1:6" ht="18" customHeight="1">
      <c r="A59" s="15">
        <v>22010000</v>
      </c>
      <c r="B59" s="16" t="s">
        <v>81</v>
      </c>
      <c r="C59" s="11">
        <f>C60</f>
        <v>11200</v>
      </c>
      <c r="D59" s="11">
        <f>D60</f>
        <v>2261</v>
      </c>
      <c r="E59" s="11">
        <f t="shared" si="0"/>
        <v>-8939</v>
      </c>
      <c r="F59" s="11">
        <f t="shared" si="4"/>
        <v>20.1875</v>
      </c>
    </row>
    <row r="60" spans="1:6" ht="45.75" customHeight="1">
      <c r="A60" s="15">
        <v>22010300</v>
      </c>
      <c r="B60" s="12" t="s">
        <v>59</v>
      </c>
      <c r="C60" s="11">
        <v>11200</v>
      </c>
      <c r="D60" s="11">
        <v>2261</v>
      </c>
      <c r="E60" s="11">
        <f t="shared" si="0"/>
        <v>-8939</v>
      </c>
      <c r="F60" s="11">
        <f t="shared" si="4"/>
        <v>20.1875</v>
      </c>
    </row>
    <row r="61" spans="1:6" ht="44.25" customHeight="1">
      <c r="A61" s="15">
        <v>22080000</v>
      </c>
      <c r="B61" s="16" t="s">
        <v>79</v>
      </c>
      <c r="C61" s="11">
        <f>C62</f>
        <v>655200</v>
      </c>
      <c r="D61" s="11">
        <f>D62</f>
        <v>200130.53</v>
      </c>
      <c r="E61" s="11">
        <f t="shared" si="0"/>
        <v>-455069.47</v>
      </c>
      <c r="F61" s="11">
        <f t="shared" si="4"/>
        <v>30.544952686202688</v>
      </c>
    </row>
    <row r="62" spans="1:6" ht="46.5" customHeight="1">
      <c r="A62" s="15" t="s">
        <v>31</v>
      </c>
      <c r="B62" s="12" t="s">
        <v>80</v>
      </c>
      <c r="C62" s="11">
        <v>655200</v>
      </c>
      <c r="D62" s="11">
        <v>200130.53</v>
      </c>
      <c r="E62" s="11">
        <f t="shared" si="0"/>
        <v>-455069.47</v>
      </c>
      <c r="F62" s="11">
        <f t="shared" si="4"/>
        <v>30.544952686202688</v>
      </c>
    </row>
    <row r="63" spans="1:6" ht="12.75">
      <c r="A63" s="15" t="s">
        <v>32</v>
      </c>
      <c r="B63" s="16" t="s">
        <v>102</v>
      </c>
      <c r="C63" s="11">
        <f>C64+C65</f>
        <v>54800</v>
      </c>
      <c r="D63" s="11">
        <f>D64+D65</f>
        <v>19307.850000000002</v>
      </c>
      <c r="E63" s="11">
        <f t="shared" si="0"/>
        <v>-35492.149999999994</v>
      </c>
      <c r="F63" s="11">
        <f t="shared" si="4"/>
        <v>35.23330291970803</v>
      </c>
    </row>
    <row r="64" spans="1:6" ht="44.25" customHeight="1">
      <c r="A64" s="15" t="s">
        <v>33</v>
      </c>
      <c r="B64" s="16" t="s">
        <v>103</v>
      </c>
      <c r="C64" s="11">
        <v>43000</v>
      </c>
      <c r="D64" s="11">
        <v>16546.54</v>
      </c>
      <c r="E64" s="11">
        <f t="shared" si="0"/>
        <v>-26453.46</v>
      </c>
      <c r="F64" s="11">
        <f t="shared" si="4"/>
        <v>38.480325581395356</v>
      </c>
    </row>
    <row r="65" spans="1:6" ht="45" customHeight="1">
      <c r="A65" s="15" t="s">
        <v>34</v>
      </c>
      <c r="B65" s="16" t="s">
        <v>104</v>
      </c>
      <c r="C65" s="11">
        <v>11800</v>
      </c>
      <c r="D65" s="11">
        <v>2761.31</v>
      </c>
      <c r="E65" s="11">
        <f t="shared" si="0"/>
        <v>-9038.69</v>
      </c>
      <c r="F65" s="11">
        <f t="shared" si="4"/>
        <v>23.40093220338983</v>
      </c>
    </row>
    <row r="66" spans="1:6" ht="12.75">
      <c r="A66" s="15" t="s">
        <v>35</v>
      </c>
      <c r="B66" s="16" t="s">
        <v>105</v>
      </c>
      <c r="C66" s="11">
        <f>C67</f>
        <v>0</v>
      </c>
      <c r="D66" s="11">
        <f>D67</f>
        <v>35213.64</v>
      </c>
      <c r="E66" s="11">
        <f t="shared" si="0"/>
        <v>35213.64</v>
      </c>
      <c r="F66" s="11"/>
    </row>
    <row r="67" spans="1:6" ht="12.75">
      <c r="A67" s="15" t="s">
        <v>36</v>
      </c>
      <c r="B67" s="16" t="s">
        <v>99</v>
      </c>
      <c r="C67" s="11">
        <f>C68</f>
        <v>0</v>
      </c>
      <c r="D67" s="11">
        <f>D68</f>
        <v>35213.64</v>
      </c>
      <c r="E67" s="11">
        <f t="shared" si="0"/>
        <v>35213.64</v>
      </c>
      <c r="F67" s="11"/>
    </row>
    <row r="68" spans="1:6" ht="12.75">
      <c r="A68" s="15" t="s">
        <v>37</v>
      </c>
      <c r="B68" s="16" t="s">
        <v>99</v>
      </c>
      <c r="C68" s="11">
        <v>0</v>
      </c>
      <c r="D68" s="11">
        <v>35213.64</v>
      </c>
      <c r="E68" s="11">
        <f t="shared" si="0"/>
        <v>35213.64</v>
      </c>
      <c r="F68" s="11"/>
    </row>
    <row r="69" spans="1:6" ht="12.75">
      <c r="A69" s="15">
        <v>30000000</v>
      </c>
      <c r="B69" s="16" t="s">
        <v>48</v>
      </c>
      <c r="C69" s="11">
        <f>C70</f>
        <v>0</v>
      </c>
      <c r="D69" s="11">
        <f>D70</f>
        <v>254.73</v>
      </c>
      <c r="E69" s="11">
        <f t="shared" si="0"/>
        <v>254.73</v>
      </c>
      <c r="F69" s="11"/>
    </row>
    <row r="70" spans="1:6" ht="12.75">
      <c r="A70" s="15">
        <v>31000000</v>
      </c>
      <c r="B70" s="16" t="s">
        <v>49</v>
      </c>
      <c r="C70" s="11">
        <f>C71</f>
        <v>0</v>
      </c>
      <c r="D70" s="11">
        <f>D71</f>
        <v>254.73</v>
      </c>
      <c r="E70" s="11">
        <f t="shared" si="0"/>
        <v>254.73</v>
      </c>
      <c r="F70" s="11"/>
    </row>
    <row r="71" spans="1:6" ht="65.25" customHeight="1">
      <c r="A71" s="15">
        <v>31010200</v>
      </c>
      <c r="B71" s="12" t="s">
        <v>75</v>
      </c>
      <c r="C71" s="11">
        <v>0</v>
      </c>
      <c r="D71" s="11">
        <v>254.73</v>
      </c>
      <c r="E71" s="11">
        <f t="shared" si="0"/>
        <v>254.73</v>
      </c>
      <c r="F71" s="11"/>
    </row>
    <row r="72" spans="1:6" ht="12.75" customHeight="1">
      <c r="A72" s="15" t="s">
        <v>38</v>
      </c>
      <c r="B72" s="16" t="s">
        <v>106</v>
      </c>
      <c r="C72" s="11">
        <f>C73</f>
        <v>37717794</v>
      </c>
      <c r="D72" s="11">
        <f>D73</f>
        <v>8664260.51</v>
      </c>
      <c r="E72" s="11">
        <f t="shared" si="0"/>
        <v>-29053533.490000002</v>
      </c>
      <c r="F72" s="11">
        <f aca="true" t="shared" si="5" ref="F72:F83">D72/C72*100</f>
        <v>22.971281167716224</v>
      </c>
    </row>
    <row r="73" spans="1:6" ht="12.75">
      <c r="A73" s="15" t="s">
        <v>39</v>
      </c>
      <c r="B73" s="16" t="s">
        <v>107</v>
      </c>
      <c r="C73" s="11">
        <f>+C74</f>
        <v>37717794</v>
      </c>
      <c r="D73" s="11">
        <f>+D74</f>
        <v>8664260.51</v>
      </c>
      <c r="E73" s="11">
        <f>D73-C73</f>
        <v>-29053533.490000002</v>
      </c>
      <c r="F73" s="11">
        <f t="shared" si="5"/>
        <v>22.971281167716224</v>
      </c>
    </row>
    <row r="74" spans="1:6" ht="12.75" customHeight="1">
      <c r="A74" s="15" t="s">
        <v>40</v>
      </c>
      <c r="B74" s="16" t="s">
        <v>108</v>
      </c>
      <c r="C74" s="11">
        <f>SUM(C75:C79)</f>
        <v>37717794</v>
      </c>
      <c r="D74" s="11">
        <f>SUM(D75:D79)</f>
        <v>8664260.51</v>
      </c>
      <c r="E74" s="11">
        <f aca="true" t="shared" si="6" ref="E74:E82">D74-C74</f>
        <v>-29053533.490000002</v>
      </c>
      <c r="F74" s="11">
        <f t="shared" si="5"/>
        <v>22.971281167716224</v>
      </c>
    </row>
    <row r="75" spans="1:6" ht="66.75" customHeight="1">
      <c r="A75" s="15" t="s">
        <v>41</v>
      </c>
      <c r="B75" s="12" t="s">
        <v>52</v>
      </c>
      <c r="C75" s="11">
        <v>34522149</v>
      </c>
      <c r="D75" s="11">
        <v>7628780.75</v>
      </c>
      <c r="E75" s="11">
        <f t="shared" si="6"/>
        <v>-26893368.25</v>
      </c>
      <c r="F75" s="11">
        <f t="shared" si="5"/>
        <v>22.09822091318823</v>
      </c>
    </row>
    <row r="76" spans="1:6" ht="92.25" customHeight="1">
      <c r="A76" s="15" t="s">
        <v>42</v>
      </c>
      <c r="B76" s="12" t="s">
        <v>53</v>
      </c>
      <c r="C76" s="11">
        <v>2628032</v>
      </c>
      <c r="D76" s="11">
        <v>927317.95</v>
      </c>
      <c r="E76" s="11">
        <f t="shared" si="6"/>
        <v>-1700714.05</v>
      </c>
      <c r="F76" s="11">
        <f t="shared" si="5"/>
        <v>35.285641499038064</v>
      </c>
    </row>
    <row r="77" spans="1:6" ht="195" customHeight="1">
      <c r="A77" s="15" t="s">
        <v>43</v>
      </c>
      <c r="B77" s="12" t="s">
        <v>112</v>
      </c>
      <c r="C77" s="11">
        <v>332800</v>
      </c>
      <c r="D77" s="11">
        <v>55686.43</v>
      </c>
      <c r="E77" s="11">
        <f t="shared" si="6"/>
        <v>-277113.57</v>
      </c>
      <c r="F77" s="11">
        <f t="shared" si="5"/>
        <v>16.732701322115386</v>
      </c>
    </row>
    <row r="78" spans="1:6" ht="60" customHeight="1">
      <c r="A78" s="15" t="s">
        <v>44</v>
      </c>
      <c r="B78" s="12" t="s">
        <v>54</v>
      </c>
      <c r="C78" s="11">
        <v>72900</v>
      </c>
      <c r="D78" s="11">
        <v>10665</v>
      </c>
      <c r="E78" s="11">
        <f t="shared" si="6"/>
        <v>-62235</v>
      </c>
      <c r="F78" s="11">
        <f t="shared" si="5"/>
        <v>14.629629629629628</v>
      </c>
    </row>
    <row r="79" spans="1:6" ht="109.5" customHeight="1">
      <c r="A79" s="15" t="s">
        <v>46</v>
      </c>
      <c r="B79" s="12" t="s">
        <v>51</v>
      </c>
      <c r="C79" s="11">
        <v>161913</v>
      </c>
      <c r="D79" s="11">
        <v>41810.38</v>
      </c>
      <c r="E79" s="11">
        <f t="shared" si="6"/>
        <v>-120102.62</v>
      </c>
      <c r="F79" s="11">
        <f t="shared" si="5"/>
        <v>25.822744313304057</v>
      </c>
    </row>
    <row r="80" spans="1:6" ht="12.75">
      <c r="A80" s="20" t="s">
        <v>123</v>
      </c>
      <c r="B80" s="16"/>
      <c r="C80" s="11">
        <f>C72+C52+C12+C69</f>
        <v>131893095</v>
      </c>
      <c r="D80" s="11">
        <f>D72+D52+D12+D69</f>
        <v>30769370.439999998</v>
      </c>
      <c r="E80" s="11">
        <f t="shared" si="6"/>
        <v>-101123724.56</v>
      </c>
      <c r="F80" s="11">
        <f t="shared" si="5"/>
        <v>23.329022978799607</v>
      </c>
    </row>
    <row r="81" spans="1:6" ht="12.75" customHeight="1">
      <c r="A81" s="15">
        <v>41020900</v>
      </c>
      <c r="B81" s="16" t="s">
        <v>120</v>
      </c>
      <c r="C81" s="11">
        <v>287267</v>
      </c>
      <c r="D81" s="11">
        <v>71816</v>
      </c>
      <c r="E81" s="11">
        <f t="shared" si="6"/>
        <v>-215451</v>
      </c>
      <c r="F81" s="11">
        <f t="shared" si="5"/>
        <v>24.999738918845534</v>
      </c>
    </row>
    <row r="82" spans="1:6" ht="12.75" customHeight="1">
      <c r="A82" s="15" t="s">
        <v>45</v>
      </c>
      <c r="B82" s="21" t="s">
        <v>109</v>
      </c>
      <c r="C82" s="11">
        <v>1318335</v>
      </c>
      <c r="D82" s="11">
        <v>334913</v>
      </c>
      <c r="E82" s="11">
        <f t="shared" si="6"/>
        <v>-983422</v>
      </c>
      <c r="F82" s="11">
        <f t="shared" si="5"/>
        <v>25.404240955447595</v>
      </c>
    </row>
    <row r="83" spans="1:6" ht="13.5" customHeight="1">
      <c r="A83" s="22" t="s">
        <v>50</v>
      </c>
      <c r="B83" s="23"/>
      <c r="C83" s="11">
        <f>C80+C82+C81</f>
        <v>133498697</v>
      </c>
      <c r="D83" s="11">
        <f>D80+D82+D81</f>
        <v>31176099.439999998</v>
      </c>
      <c r="E83" s="11">
        <f>D83-C83</f>
        <v>-102322597.56</v>
      </c>
      <c r="F83" s="11">
        <f t="shared" si="5"/>
        <v>23.353111409019967</v>
      </c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spans="1:2" ht="12.75">
      <c r="A105" s="10"/>
      <c r="B105" s="10"/>
    </row>
    <row r="106" spans="1:2" ht="12.75">
      <c r="A106" s="10"/>
      <c r="B106" s="10"/>
    </row>
    <row r="107" spans="1:2" ht="12.75">
      <c r="A107" s="10"/>
      <c r="B107" s="10"/>
    </row>
    <row r="108" spans="1:2" ht="12.75">
      <c r="A108" s="10"/>
      <c r="B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</sheetData>
  <mergeCells count="6">
    <mergeCell ref="A83:B83"/>
    <mergeCell ref="C10:F10"/>
    <mergeCell ref="D1:F1"/>
    <mergeCell ref="D2:F2"/>
    <mergeCell ref="D3:F3"/>
    <mergeCell ref="D4:F4"/>
  </mergeCells>
  <printOptions/>
  <pageMargins left="0.7874015748031497" right="0.1968503937007874" top="0.7480314960629921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2013-05-24T06:40:11Z</cp:lastPrinted>
  <dcterms:created xsi:type="dcterms:W3CDTF">2009-02-05T09:45:06Z</dcterms:created>
  <dcterms:modified xsi:type="dcterms:W3CDTF">2013-05-28T08:06:57Z</dcterms:modified>
  <cp:category/>
  <cp:version/>
  <cp:contentType/>
  <cp:contentStatus/>
</cp:coreProperties>
</file>